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/>
  </bookViews>
  <sheets>
    <sheet name="versione in aggiornamento" sheetId="2" r:id="rId1"/>
    <sheet name="categorie CSA" sheetId="3" r:id="rId2"/>
  </sheets>
  <calcPr calcId="125725"/>
</workbook>
</file>

<file path=xl/calcChain.xml><?xml version="1.0" encoding="utf-8"?>
<calcChain xmlns="http://schemas.openxmlformats.org/spreadsheetml/2006/main">
  <c r="M21" i="2"/>
  <c r="M18"/>
  <c r="M11"/>
  <c r="B74" i="3"/>
  <c r="B64"/>
  <c r="B51"/>
  <c r="B33"/>
  <c r="B84" s="1"/>
  <c r="B22"/>
  <c r="J11" i="2"/>
  <c r="J34" s="1"/>
  <c r="J41" l="1"/>
  <c r="J42"/>
  <c r="J44" s="1"/>
</calcChain>
</file>

<file path=xl/sharedStrings.xml><?xml version="1.0" encoding="utf-8"?>
<sst xmlns="http://schemas.openxmlformats.org/spreadsheetml/2006/main" count="55" uniqueCount="50">
  <si>
    <t>A</t>
  </si>
  <si>
    <t>LAVORI A BASE D'ASTA</t>
  </si>
  <si>
    <t>A.1</t>
  </si>
  <si>
    <t>Lavori soggetti a ribasso d'asta ( opere a corpo )</t>
  </si>
  <si>
    <t>A.2</t>
  </si>
  <si>
    <t>Per oneri di sicurezza previsti nel PSC ecc.</t>
  </si>
  <si>
    <t>non   soggetti a ribassa d'asta</t>
  </si>
  <si>
    <t>TOTALE A</t>
  </si>
  <si>
    <t>B</t>
  </si>
  <si>
    <t>SOMME A DISPOSIZIONE</t>
  </si>
  <si>
    <t>B.1</t>
  </si>
  <si>
    <t>Acquisizione aree ed immobili</t>
  </si>
  <si>
    <t>B.2</t>
  </si>
  <si>
    <t xml:space="preserve">Spese tecniche relative alla progettazione, esecuzione dei lavori </t>
  </si>
  <si>
    <t>B.3</t>
  </si>
  <si>
    <t>Spese per attività di consulenza e di supporto, rilievi, accertamenti</t>
  </si>
  <si>
    <t>ed indagini, pratiche esproprio, ecc.</t>
  </si>
  <si>
    <t>B.4</t>
  </si>
  <si>
    <t>Spese per pubblicità</t>
  </si>
  <si>
    <t>B.5</t>
  </si>
  <si>
    <t>Spese per accertamenti di laboratorio e verifiche tecniche previste</t>
  </si>
  <si>
    <t>nel  CSA</t>
  </si>
  <si>
    <t>B.6</t>
  </si>
  <si>
    <t>B.7</t>
  </si>
  <si>
    <t>Per opere di ripristino e mitigazione ambientale</t>
  </si>
  <si>
    <t>B.8</t>
  </si>
  <si>
    <t>TOTALE B</t>
  </si>
  <si>
    <t>TOLE PERIZIA   "  A + B "</t>
  </si>
  <si>
    <t>Per  IVA 21 % su importo " A "</t>
  </si>
  <si>
    <t>finanziamento disponibile Euro 12.000.000,00</t>
  </si>
  <si>
    <t>B.9</t>
  </si>
  <si>
    <t>Premio copertura assicurativa progettisti</t>
  </si>
  <si>
    <t xml:space="preserve"> </t>
  </si>
  <si>
    <t>ex art. 111 – Comma 1 – del D.Lgs 163/2006. (14 mesi )</t>
  </si>
  <si>
    <t>B.10</t>
  </si>
  <si>
    <t>B.11</t>
  </si>
  <si>
    <t>Coordinamento sicurezza ai sensi Dlgs 81/08</t>
  </si>
  <si>
    <t>Imprevisti e accantonamento di cui all’articolo 133, commi 3 e 4, del Dlgs 163/06</t>
  </si>
  <si>
    <t>Art.92 Dlgs 163/06</t>
  </si>
  <si>
    <t>QUADRO ECONOMICO</t>
  </si>
  <si>
    <t>VB-E-29</t>
  </si>
  <si>
    <t>B.12</t>
  </si>
  <si>
    <t>Spese per attività di verifica di cui all'art.16 D.P.R.207/10</t>
  </si>
  <si>
    <t>scarichi a corpo</t>
  </si>
  <si>
    <t>tagli vegetazione</t>
  </si>
  <si>
    <t>movimento materie</t>
  </si>
  <si>
    <t>rilevati arginali</t>
  </si>
  <si>
    <t>opere in verde</t>
  </si>
  <si>
    <t>opere in cls - muri e rivestimenti</t>
  </si>
  <si>
    <t>scogliere in massi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</si>
</sst>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&quot;€&quot;\ 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164" fontId="1" fillId="0" borderId="0" xfId="0" applyNumberFormat="1" applyFont="1"/>
    <xf numFmtId="0" fontId="1" fillId="0" borderId="0" xfId="0" applyFont="1"/>
    <xf numFmtId="164" fontId="0" fillId="0" borderId="0" xfId="0" applyNumberFormat="1" applyFont="1"/>
    <xf numFmtId="164" fontId="0" fillId="0" borderId="1" xfId="0" applyNumberFormat="1" applyFont="1" applyBorder="1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3" fontId="0" fillId="0" borderId="0" xfId="1" applyFont="1"/>
    <xf numFmtId="43" fontId="0" fillId="0" borderId="1" xfId="1" applyFont="1" applyBorder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46"/>
  <sheetViews>
    <sheetView tabSelected="1" workbookViewId="0">
      <selection activeCell="M11" sqref="M11"/>
    </sheetView>
  </sheetViews>
  <sheetFormatPr defaultRowHeight="15"/>
  <cols>
    <col min="1" max="1" width="6.5703125" customWidth="1"/>
    <col min="9" max="9" width="27.5703125" customWidth="1"/>
    <col min="10" max="10" width="14.28515625" bestFit="1" customWidth="1"/>
    <col min="13" max="13" width="27.28515625" customWidth="1"/>
  </cols>
  <sheetData>
    <row r="2" spans="1:13" ht="23.25">
      <c r="A2" s="9" t="s">
        <v>40</v>
      </c>
      <c r="B2" s="8"/>
      <c r="C2" s="7" t="s">
        <v>39</v>
      </c>
    </row>
    <row r="5" spans="1:13">
      <c r="A5" s="4" t="s">
        <v>0</v>
      </c>
      <c r="B5" s="4" t="s">
        <v>1</v>
      </c>
      <c r="C5" s="4"/>
    </row>
    <row r="7" spans="1:13">
      <c r="B7" t="s">
        <v>2</v>
      </c>
      <c r="C7" t="s">
        <v>3</v>
      </c>
      <c r="J7" s="1">
        <v>8031735.6900000004</v>
      </c>
    </row>
    <row r="9" spans="1:13">
      <c r="B9" t="s">
        <v>4</v>
      </c>
      <c r="C9" t="s">
        <v>5</v>
      </c>
    </row>
    <row r="10" spans="1:13">
      <c r="C10" t="s">
        <v>6</v>
      </c>
      <c r="J10" s="2">
        <v>49650.53</v>
      </c>
    </row>
    <row r="11" spans="1:13">
      <c r="H11" s="4" t="s">
        <v>7</v>
      </c>
      <c r="J11" s="3">
        <f>+J7+J10</f>
        <v>8081386.2200000007</v>
      </c>
      <c r="M11" s="1">
        <f>+J11+J18</f>
        <v>8165147.2200000007</v>
      </c>
    </row>
    <row r="14" spans="1:13">
      <c r="A14" s="4" t="s">
        <v>8</v>
      </c>
      <c r="B14" s="4" t="s">
        <v>9</v>
      </c>
      <c r="C14" s="4"/>
      <c r="D14" s="4"/>
    </row>
    <row r="16" spans="1:13">
      <c r="B16" t="s">
        <v>10</v>
      </c>
      <c r="D16" t="s">
        <v>11</v>
      </c>
      <c r="J16" s="5">
        <v>1100000</v>
      </c>
    </row>
    <row r="17" spans="2:13">
      <c r="J17" s="5"/>
    </row>
    <row r="18" spans="2:13">
      <c r="B18" t="s">
        <v>12</v>
      </c>
      <c r="D18" t="s">
        <v>13</v>
      </c>
      <c r="J18" s="5">
        <v>83761</v>
      </c>
      <c r="M18" s="1">
        <f>+J18</f>
        <v>83761</v>
      </c>
    </row>
    <row r="19" spans="2:13">
      <c r="J19" s="5"/>
    </row>
    <row r="20" spans="2:13">
      <c r="B20" t="s">
        <v>14</v>
      </c>
      <c r="D20" t="s">
        <v>15</v>
      </c>
      <c r="J20" s="5"/>
    </row>
    <row r="21" spans="2:13">
      <c r="D21" t="s">
        <v>16</v>
      </c>
      <c r="J21" s="5">
        <v>584000</v>
      </c>
      <c r="M21" s="1">
        <f>SUM(M9:M19)</f>
        <v>8248908.2200000007</v>
      </c>
    </row>
    <row r="22" spans="2:13">
      <c r="J22" s="5"/>
    </row>
    <row r="23" spans="2:13">
      <c r="B23" t="s">
        <v>17</v>
      </c>
      <c r="D23" t="s">
        <v>18</v>
      </c>
      <c r="J23" s="5">
        <v>20000</v>
      </c>
    </row>
    <row r="24" spans="2:13">
      <c r="J24" s="5"/>
    </row>
    <row r="25" spans="2:13">
      <c r="B25" t="s">
        <v>19</v>
      </c>
      <c r="D25" t="s">
        <v>20</v>
      </c>
      <c r="J25" s="5"/>
    </row>
    <row r="26" spans="2:13">
      <c r="D26" t="s">
        <v>21</v>
      </c>
      <c r="J26" s="5">
        <v>30000</v>
      </c>
    </row>
    <row r="27" spans="2:13">
      <c r="J27" s="5"/>
    </row>
    <row r="28" spans="2:13">
      <c r="B28" t="s">
        <v>22</v>
      </c>
      <c r="D28" t="s">
        <v>37</v>
      </c>
      <c r="J28" s="5">
        <v>80500</v>
      </c>
      <c r="L28" t="s">
        <v>32</v>
      </c>
      <c r="M28" t="s">
        <v>32</v>
      </c>
    </row>
    <row r="29" spans="2:13">
      <c r="J29" s="5"/>
    </row>
    <row r="30" spans="2:13">
      <c r="B30" t="s">
        <v>23</v>
      </c>
      <c r="D30" t="s">
        <v>24</v>
      </c>
      <c r="J30" s="5">
        <v>180000</v>
      </c>
    </row>
    <row r="31" spans="2:13">
      <c r="J31" s="5"/>
    </row>
    <row r="32" spans="2:13">
      <c r="B32" t="s">
        <v>25</v>
      </c>
      <c r="D32" t="s">
        <v>36</v>
      </c>
      <c r="J32" s="1">
        <v>146451</v>
      </c>
    </row>
    <row r="33" spans="2:13">
      <c r="J33" s="5"/>
    </row>
    <row r="34" spans="2:13">
      <c r="B34" t="s">
        <v>30</v>
      </c>
      <c r="D34" t="s">
        <v>38</v>
      </c>
      <c r="J34" s="5">
        <f>2/100*J11</f>
        <v>161627.72440000001</v>
      </c>
    </row>
    <row r="35" spans="2:13">
      <c r="J35" s="5"/>
    </row>
    <row r="36" spans="2:13">
      <c r="B36" t="s">
        <v>34</v>
      </c>
      <c r="D36" t="s">
        <v>31</v>
      </c>
      <c r="J36" s="5"/>
    </row>
    <row r="37" spans="2:13">
      <c r="D37" t="s">
        <v>33</v>
      </c>
      <c r="J37" s="5">
        <v>6996.1</v>
      </c>
      <c r="M37" t="s">
        <v>32</v>
      </c>
    </row>
    <row r="38" spans="2:13">
      <c r="J38" s="5"/>
    </row>
    <row r="39" spans="2:13">
      <c r="B39" t="s">
        <v>35</v>
      </c>
      <c r="D39" t="s">
        <v>42</v>
      </c>
      <c r="J39" s="5">
        <v>3000</v>
      </c>
    </row>
    <row r="40" spans="2:13">
      <c r="J40" s="5"/>
    </row>
    <row r="41" spans="2:13">
      <c r="B41" t="s">
        <v>41</v>
      </c>
      <c r="D41" t="s">
        <v>28</v>
      </c>
      <c r="J41" s="6">
        <f>+J11*0.21</f>
        <v>1697091.1062</v>
      </c>
    </row>
    <row r="42" spans="2:13">
      <c r="I42" s="4" t="s">
        <v>26</v>
      </c>
      <c r="J42" s="3">
        <f>SUM(J16:J41)</f>
        <v>4093426.9306000005</v>
      </c>
    </row>
    <row r="44" spans="2:13">
      <c r="F44" s="4" t="s">
        <v>27</v>
      </c>
      <c r="J44" s="3">
        <f>+J42+J11</f>
        <v>12174813.150600001</v>
      </c>
      <c r="M44" s="1" t="s">
        <v>32</v>
      </c>
    </row>
    <row r="46" spans="2:13">
      <c r="F46" t="s">
        <v>29</v>
      </c>
    </row>
  </sheetData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B89"/>
  <sheetViews>
    <sheetView topLeftCell="A67" workbookViewId="0">
      <selection activeCell="B84" sqref="B84"/>
    </sheetView>
  </sheetViews>
  <sheetFormatPr defaultRowHeight="15"/>
  <cols>
    <col min="1" max="1" width="40" customWidth="1"/>
    <col min="2" max="2" width="40" style="10" customWidth="1"/>
  </cols>
  <sheetData>
    <row r="2" spans="1:2">
      <c r="A2" t="s">
        <v>43</v>
      </c>
      <c r="B2" s="10">
        <v>72000</v>
      </c>
    </row>
    <row r="4" spans="1:2">
      <c r="A4" t="s">
        <v>44</v>
      </c>
      <c r="B4" s="10">
        <v>1944</v>
      </c>
    </row>
    <row r="5" spans="1:2">
      <c r="B5" s="10">
        <v>4800.0200000000004</v>
      </c>
    </row>
    <row r="6" spans="1:2">
      <c r="B6" s="10">
        <v>3600</v>
      </c>
    </row>
    <row r="7" spans="1:2">
      <c r="B7" s="10">
        <v>25200.13</v>
      </c>
    </row>
    <row r="8" spans="1:2">
      <c r="B8" s="10">
        <v>7560</v>
      </c>
    </row>
    <row r="9" spans="1:2">
      <c r="B9" s="10">
        <v>4763</v>
      </c>
    </row>
    <row r="10" spans="1:2">
      <c r="B10" s="10">
        <v>7144.5</v>
      </c>
    </row>
    <row r="11" spans="1:2">
      <c r="B11" s="10">
        <v>4763</v>
      </c>
    </row>
    <row r="12" spans="1:2">
      <c r="B12" s="10">
        <v>9450</v>
      </c>
    </row>
    <row r="13" spans="1:2">
      <c r="B13" s="10">
        <v>7176</v>
      </c>
    </row>
    <row r="14" spans="1:2">
      <c r="B14" s="10">
        <v>7176</v>
      </c>
    </row>
    <row r="15" spans="1:2">
      <c r="B15" s="10">
        <v>7176</v>
      </c>
    </row>
    <row r="16" spans="1:2">
      <c r="B16" s="10">
        <v>12218</v>
      </c>
    </row>
    <row r="17" spans="1:2">
      <c r="B17" s="10">
        <v>9163.5</v>
      </c>
    </row>
    <row r="18" spans="1:2">
      <c r="B18" s="10">
        <v>9163.5</v>
      </c>
    </row>
    <row r="19" spans="1:2">
      <c r="B19" s="10">
        <v>9725</v>
      </c>
    </row>
    <row r="20" spans="1:2">
      <c r="B20" s="10">
        <v>4862.5</v>
      </c>
    </row>
    <row r="21" spans="1:2">
      <c r="B21" s="11">
        <v>4862.5</v>
      </c>
    </row>
    <row r="22" spans="1:2">
      <c r="A22" t="s">
        <v>32</v>
      </c>
      <c r="B22" s="10">
        <f>SUM(B4:B21)</f>
        <v>140747.65</v>
      </c>
    </row>
    <row r="24" spans="1:2">
      <c r="A24" t="s">
        <v>45</v>
      </c>
      <c r="B24" s="10">
        <v>39336</v>
      </c>
    </row>
    <row r="25" spans="1:2">
      <c r="B25" s="10">
        <v>16180.48</v>
      </c>
    </row>
    <row r="26" spans="1:2">
      <c r="B26" s="10">
        <v>18669.34</v>
      </c>
    </row>
    <row r="27" spans="1:2">
      <c r="B27" s="10">
        <v>35087.480000000003</v>
      </c>
    </row>
    <row r="28" spans="1:2">
      <c r="B28" s="10">
        <v>16013.54</v>
      </c>
    </row>
    <row r="29" spans="1:2">
      <c r="B29" s="10">
        <v>17647.2</v>
      </c>
    </row>
    <row r="30" spans="1:2">
      <c r="B30" s="10">
        <v>34950.83</v>
      </c>
    </row>
    <row r="31" spans="1:2">
      <c r="B31" s="10">
        <v>18137.68</v>
      </c>
    </row>
    <row r="32" spans="1:2">
      <c r="B32" s="11">
        <v>15596.14</v>
      </c>
    </row>
    <row r="33" spans="1:2">
      <c r="B33" s="10">
        <f>SUM(B24:B32)</f>
        <v>211618.69</v>
      </c>
    </row>
    <row r="35" spans="1:2">
      <c r="A35" t="s">
        <v>48</v>
      </c>
      <c r="B35" s="10">
        <v>146252.01</v>
      </c>
    </row>
    <row r="36" spans="1:2">
      <c r="B36" s="10">
        <v>101535.98</v>
      </c>
    </row>
    <row r="37" spans="1:2">
      <c r="B37" s="10">
        <v>27526.7</v>
      </c>
    </row>
    <row r="38" spans="1:2">
      <c r="B38" s="10">
        <v>16804.87</v>
      </c>
    </row>
    <row r="39" spans="1:2">
      <c r="B39" s="10">
        <v>428025.11</v>
      </c>
    </row>
    <row r="40" spans="1:2">
      <c r="B40" s="10">
        <v>506403.64</v>
      </c>
    </row>
    <row r="41" spans="1:2">
      <c r="B41" s="10">
        <v>307976.08</v>
      </c>
    </row>
    <row r="42" spans="1:2">
      <c r="B42" s="10">
        <v>174799.94</v>
      </c>
    </row>
    <row r="43" spans="1:2">
      <c r="B43" s="10">
        <v>124779.6</v>
      </c>
    </row>
    <row r="44" spans="1:2">
      <c r="B44" s="10">
        <v>23705.11</v>
      </c>
    </row>
    <row r="45" spans="1:2">
      <c r="B45" s="10">
        <v>14471.6</v>
      </c>
    </row>
    <row r="46" spans="1:2">
      <c r="B46" s="10">
        <v>370104.51</v>
      </c>
    </row>
    <row r="47" spans="1:2">
      <c r="B47" s="10">
        <v>217638.12</v>
      </c>
    </row>
    <row r="48" spans="1:2">
      <c r="B48" s="10">
        <v>449330</v>
      </c>
    </row>
    <row r="49" spans="1:2">
      <c r="B49" s="10">
        <v>212745.36</v>
      </c>
    </row>
    <row r="50" spans="1:2">
      <c r="B50" s="11">
        <v>339092.86</v>
      </c>
    </row>
    <row r="51" spans="1:2">
      <c r="B51" s="10">
        <f>SUM(B35:B50)</f>
        <v>3461191.49</v>
      </c>
    </row>
    <row r="55" spans="1:2">
      <c r="A55" t="s">
        <v>46</v>
      </c>
      <c r="B55" s="10">
        <v>1845340.56</v>
      </c>
    </row>
    <row r="56" spans="1:2">
      <c r="B56" s="10">
        <v>61590</v>
      </c>
    </row>
    <row r="57" spans="1:2">
      <c r="B57" s="10">
        <v>41060</v>
      </c>
    </row>
    <row r="58" spans="1:2">
      <c r="B58" s="10">
        <v>66841.03</v>
      </c>
    </row>
    <row r="59" spans="1:2">
      <c r="B59" s="10">
        <v>36016.26</v>
      </c>
    </row>
    <row r="60" spans="1:2">
      <c r="B60" s="10">
        <v>25378.2</v>
      </c>
    </row>
    <row r="61" spans="1:2">
      <c r="B61" s="10">
        <v>20530</v>
      </c>
    </row>
    <row r="62" spans="1:2">
      <c r="B62" s="10">
        <v>1008000</v>
      </c>
    </row>
    <row r="63" spans="1:2">
      <c r="B63" s="11">
        <v>840000</v>
      </c>
    </row>
    <row r="64" spans="1:2">
      <c r="B64" s="10">
        <f>SUM(B55:B63)</f>
        <v>3944756.05</v>
      </c>
    </row>
    <row r="68" spans="1:2">
      <c r="A68" t="s">
        <v>47</v>
      </c>
      <c r="B68" s="10">
        <v>45111.31</v>
      </c>
    </row>
    <row r="69" spans="1:2">
      <c r="B69" s="10">
        <v>21850.65</v>
      </c>
    </row>
    <row r="70" spans="1:2">
      <c r="B70" s="10">
        <v>19092.64</v>
      </c>
    </row>
    <row r="71" spans="1:2">
      <c r="B71" s="10">
        <v>19367.03</v>
      </c>
    </row>
    <row r="72" spans="1:2">
      <c r="B72" s="10">
        <v>18497.7</v>
      </c>
    </row>
    <row r="73" spans="1:2">
      <c r="B73" s="11">
        <v>16691.88</v>
      </c>
    </row>
    <row r="74" spans="1:2">
      <c r="B74" s="10">
        <f>SUM(B68:B73)</f>
        <v>140611.21</v>
      </c>
    </row>
    <row r="76" spans="1:2">
      <c r="A76" t="s">
        <v>49</v>
      </c>
      <c r="B76" s="10">
        <v>60810.6</v>
      </c>
    </row>
    <row r="84" spans="2:2">
      <c r="B84" s="10">
        <f>+B2+B22+B33+B51+B64+B74+B76</f>
        <v>8031735.6899999995</v>
      </c>
    </row>
    <row r="89" spans="2:2">
      <c r="B89" s="10" t="s">
        <v>32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versione in aggiornamento</vt:lpstr>
      <vt:lpstr>categorie CSA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dimascioeligio</dc:creator>
  <cp:lastModifiedBy>pruzzipaola</cp:lastModifiedBy>
  <cp:lastPrinted>2011-11-23T10:31:04Z</cp:lastPrinted>
  <dcterms:created xsi:type="dcterms:W3CDTF">2011-10-18T09:27:08Z</dcterms:created>
  <dcterms:modified xsi:type="dcterms:W3CDTF">2011-11-23T12:51:41Z</dcterms:modified>
</cp:coreProperties>
</file>